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72" activeTab="0"/>
  </bookViews>
  <sheets>
    <sheet name="Bütçe Giderleri" sheetId="1" r:id="rId1"/>
  </sheets>
  <definedNames>
    <definedName name="SatirBaslik">#REF!</definedName>
    <definedName name="SutunBaslik">#REF!</definedName>
    <definedName name="_xlnm.Print_Area" localSheetId="0">'Bütçe Giderleri'!$A$4:$U$17</definedName>
  </definedNames>
  <calcPr fullCalcOnLoad="1"/>
</workbook>
</file>

<file path=xl/sharedStrings.xml><?xml version="1.0" encoding="utf-8"?>
<sst xmlns="http://schemas.openxmlformats.org/spreadsheetml/2006/main" count="26" uniqueCount="25">
  <si>
    <t>PROGRAMLAR TOPLAMI</t>
  </si>
  <si>
    <t>İDARE BÜTÇESİ TOPLAMI</t>
  </si>
  <si>
    <t>PROGRAM/ALT PROGRAM</t>
  </si>
  <si>
    <t>YÖNETİM VE DESTEK PROGRAMI</t>
  </si>
  <si>
    <t>PROGRAM DIŞI GİDERLER</t>
  </si>
  <si>
    <t>EK- 3 PROGRAM SINIFLANDIRMASINA GÖRE BÜTÇE GİDERLERİNİN GELİŞİMİ</t>
  </si>
  <si>
    <t>2022
BAŞLANGIÇ ÖDENEĞİ</t>
  </si>
  <si>
    <t>2021
GERÇEKLEŞME TOPLAMI</t>
  </si>
  <si>
    <t>OCAK
 GERÇEKLEŞME</t>
  </si>
  <si>
    <t>ŞUBAT
 GERÇEKLEŞME</t>
  </si>
  <si>
    <t>MART
 GERÇEKLEŞME</t>
  </si>
  <si>
    <t>NİSAN
 GERÇEKLEŞME</t>
  </si>
  <si>
    <t>MAYIS
 GERÇEKLEŞME</t>
  </si>
  <si>
    <t>HAZİRAN
 GERÇEKLEŞME</t>
  </si>
  <si>
    <t>OCAK-HAZİRAN
 GERÇEKLEŞME</t>
  </si>
  <si>
    <t>ARTIŞ ORANI*
(%)</t>
  </si>
  <si>
    <t>2022 YILSONU GERÇEKLEŞME TAHMİNİ</t>
  </si>
  <si>
    <t>OCAK-HAZİRAN
 GERÇEKLEŞME ** (%)</t>
  </si>
  <si>
    <t>* =(2022 Yılı Ocak-Haziran Gerçekleşme-2021 Yılı Ocak-Haziran Gerçekleşme)/2021 Yılı Ocak-Haziran Gerçekleşme * 100 formülüyle hesaplanacaktır.</t>
  </si>
  <si>
    <t>** 2021 yılı için =2021 Yılı Ocak-Haziran Gerçekleşme/2021 Yılı Gerçekleşme Toplamı*100; 2022 yılı için =2022 Yılı Ocak-Haziran Gerçekleşme/2022 Yılı Başlangıç Ödeneği*100 formülüyle hesaplanacaktır.</t>
  </si>
  <si>
    <t>ADLİ VE İDARİ YARGI ALT PROGRAMI</t>
  </si>
  <si>
    <t>HUKUK VE ADALET PROGRAMI</t>
  </si>
  <si>
    <t xml:space="preserve"> CEZA İNFAZ VE İYİLEŞTİRMEALT PROGRAMI</t>
  </si>
  <si>
    <t>ÜST YÖNETİM İDARİ VE MALİ HİZMETLER  ALT PROGRAMI</t>
  </si>
  <si>
    <t xml:space="preserve"> 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</si>
</sst>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00"/>
    <numFmt numFmtId="185" formatCode="[$¥€-2]\ #,##0.00_);[Red]\([$€-2]\ #,##0.00\)"/>
  </numFmts>
  <fonts count="42">
    <font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ahoma"/>
      <family val="2"/>
    </font>
    <font>
      <b/>
      <sz val="12"/>
      <name val="Tahoma"/>
      <family val="2"/>
    </font>
    <font>
      <b/>
      <sz val="16"/>
      <name val="Tahoma"/>
      <family val="2"/>
    </font>
    <font>
      <b/>
      <sz val="1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19" borderId="5" applyNumberFormat="0" applyAlignment="0" applyProtection="0"/>
    <xf numFmtId="0" fontId="34" fillId="20" borderId="6" applyNumberFormat="0" applyAlignment="0" applyProtection="0"/>
    <xf numFmtId="0" fontId="35" fillId="19" borderId="6" applyNumberFormat="0" applyAlignment="0" applyProtection="0"/>
    <xf numFmtId="0" fontId="36" fillId="21" borderId="7" applyNumberFormat="0" applyAlignment="0" applyProtection="0"/>
    <xf numFmtId="0" fontId="3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0" fillId="24" borderId="8" applyNumberFormat="0" applyFont="0" applyAlignment="0" applyProtection="0"/>
    <xf numFmtId="0" fontId="3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" fontId="21" fillId="0" borderId="10" xfId="37" applyNumberFormat="1" applyFont="1" applyFill="1" applyBorder="1" applyAlignment="1">
      <alignment vertical="center" wrapText="1"/>
    </xf>
    <xf numFmtId="4" fontId="22" fillId="0" borderId="10" xfId="37" applyNumberFormat="1" applyFont="1" applyFill="1" applyBorder="1" applyAlignment="1">
      <alignment vertical="center" wrapText="1"/>
    </xf>
    <xf numFmtId="4" fontId="22" fillId="32" borderId="11" xfId="37" applyNumberFormat="1" applyFont="1" applyFill="1" applyBorder="1" applyAlignment="1">
      <alignment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12" xfId="37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4" fillId="0" borderId="16" xfId="37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9" xfId="37" applyFont="1" applyFill="1" applyBorder="1" applyAlignment="1">
      <alignment horizontal="left" vertical="center" wrapText="1"/>
    </xf>
    <xf numFmtId="0" fontId="22" fillId="0" borderId="20" xfId="37" applyFont="1" applyFill="1" applyBorder="1" applyAlignment="1">
      <alignment horizontal="left" vertical="center" wrapText="1" indent="3"/>
    </xf>
    <xf numFmtId="3" fontId="21" fillId="0" borderId="21" xfId="0" applyNumberFormat="1" applyFont="1" applyBorder="1" applyAlignment="1">
      <alignment/>
    </xf>
    <xf numFmtId="3" fontId="22" fillId="0" borderId="22" xfId="0" applyNumberFormat="1" applyFont="1" applyBorder="1" applyAlignment="1">
      <alignment/>
    </xf>
    <xf numFmtId="0" fontId="22" fillId="32" borderId="20" xfId="37" applyFont="1" applyFill="1" applyBorder="1" applyAlignment="1">
      <alignment horizontal="center" vertical="center" wrapText="1"/>
    </xf>
    <xf numFmtId="4" fontId="22" fillId="32" borderId="23" xfId="37" applyNumberFormat="1" applyFont="1" applyFill="1" applyBorder="1" applyAlignment="1">
      <alignment vertical="center" wrapText="1"/>
    </xf>
    <xf numFmtId="3" fontId="22" fillId="33" borderId="22" xfId="0" applyNumberFormat="1" applyFont="1" applyFill="1" applyBorder="1" applyAlignment="1">
      <alignment/>
    </xf>
    <xf numFmtId="0" fontId="22" fillId="0" borderId="24" xfId="37" applyFont="1" applyFill="1" applyBorder="1" applyAlignment="1">
      <alignment horizontal="left" vertical="center" wrapText="1"/>
    </xf>
    <xf numFmtId="4" fontId="22" fillId="0" borderId="25" xfId="37" applyNumberFormat="1" applyFont="1" applyFill="1" applyBorder="1" applyAlignment="1">
      <alignment vertical="center" wrapText="1"/>
    </xf>
    <xf numFmtId="3" fontId="21" fillId="0" borderId="26" xfId="0" applyNumberFormat="1" applyFont="1" applyBorder="1" applyAlignment="1">
      <alignment/>
    </xf>
    <xf numFmtId="0" fontId="22" fillId="32" borderId="27" xfId="37" applyFont="1" applyFill="1" applyBorder="1" applyAlignment="1">
      <alignment horizontal="center" vertical="center" wrapText="1"/>
    </xf>
    <xf numFmtId="3" fontId="22" fillId="33" borderId="16" xfId="0" applyNumberFormat="1" applyFont="1" applyFill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3" fontId="22" fillId="0" borderId="10" xfId="37" applyNumberFormat="1" applyFont="1" applyFill="1" applyBorder="1" applyAlignment="1">
      <alignment horizontal="center" vertical="center" wrapText="1"/>
    </xf>
    <xf numFmtId="3" fontId="21" fillId="0" borderId="10" xfId="37" applyNumberFormat="1" applyFont="1" applyFill="1" applyBorder="1" applyAlignment="1">
      <alignment horizontal="center" vertical="center" wrapText="1"/>
    </xf>
    <xf numFmtId="3" fontId="22" fillId="33" borderId="10" xfId="37" applyNumberFormat="1" applyFont="1" applyFill="1" applyBorder="1" applyAlignment="1">
      <alignment horizontal="center" vertical="center" wrapText="1"/>
    </xf>
    <xf numFmtId="3" fontId="22" fillId="0" borderId="28" xfId="37" applyNumberFormat="1" applyFont="1" applyFill="1" applyBorder="1" applyAlignment="1">
      <alignment horizontal="center" vertical="center" wrapText="1"/>
    </xf>
    <xf numFmtId="3" fontId="22" fillId="33" borderId="29" xfId="37" applyNumberFormat="1" applyFont="1" applyFill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2" fillId="0" borderId="22" xfId="0" applyNumberFormat="1" applyFont="1" applyBorder="1" applyAlignment="1">
      <alignment horizontal="center" vertical="center"/>
    </xf>
    <xf numFmtId="3" fontId="22" fillId="33" borderId="22" xfId="0" applyNumberFormat="1" applyFont="1" applyFill="1" applyBorder="1" applyAlignment="1">
      <alignment horizontal="center" vertical="center" wrapText="1"/>
    </xf>
    <xf numFmtId="3" fontId="22" fillId="33" borderId="16" xfId="0" applyNumberFormat="1" applyFont="1" applyFill="1" applyBorder="1" applyAlignment="1">
      <alignment horizontal="center" vertical="center"/>
    </xf>
    <xf numFmtId="3" fontId="21" fillId="0" borderId="26" xfId="0" applyNumberFormat="1" applyFont="1" applyBorder="1" applyAlignment="1">
      <alignment horizontal="center" vertical="center"/>
    </xf>
    <xf numFmtId="4" fontId="21" fillId="0" borderId="23" xfId="37" applyNumberFormat="1" applyFont="1" applyFill="1" applyBorder="1" applyAlignment="1">
      <alignment horizontal="right" vertical="center" wrapText="1"/>
    </xf>
    <xf numFmtId="4" fontId="21" fillId="0" borderId="22" xfId="0" applyNumberFormat="1" applyFont="1" applyBorder="1" applyAlignment="1">
      <alignment horizontal="right" vertical="center"/>
    </xf>
    <xf numFmtId="4" fontId="21" fillId="0" borderId="21" xfId="0" applyNumberFormat="1" applyFont="1" applyBorder="1" applyAlignment="1">
      <alignment horizontal="right" vertical="center"/>
    </xf>
    <xf numFmtId="3" fontId="21" fillId="0" borderId="22" xfId="0" applyNumberFormat="1" applyFont="1" applyBorder="1" applyAlignment="1">
      <alignment horizontal="righ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U17"/>
  <sheetViews>
    <sheetView tabSelected="1" view="pageBreakPreview" zoomScale="70" zoomScaleNormal="70" zoomScaleSheetLayoutView="70" zoomScalePageLayoutView="0" workbookViewId="0" topLeftCell="A1">
      <pane xSplit="1" ySplit="7" topLeftCell="K8" activePane="bottomRight" state="frozen"/>
      <selection pane="topLeft" activeCell="E69" sqref="E69"/>
      <selection pane="topRight" activeCell="E69" sqref="E69"/>
      <selection pane="bottomLeft" activeCell="E69" sqref="E69"/>
      <selection pane="bottomRight" activeCell="R22" sqref="R22"/>
    </sheetView>
  </sheetViews>
  <sheetFormatPr defaultColWidth="9.125" defaultRowHeight="12.75"/>
  <cols>
    <col min="1" max="1" width="58.625" style="6" customWidth="1"/>
    <col min="2" max="2" width="30.375" style="6" bestFit="1" customWidth="1"/>
    <col min="3" max="3" width="25.125" style="6" bestFit="1" customWidth="1"/>
    <col min="4" max="4" width="17.875" style="6" bestFit="1" customWidth="1"/>
    <col min="5" max="15" width="19.375" style="6" bestFit="1" customWidth="1"/>
    <col min="16" max="17" width="21.50390625" style="6" bestFit="1" customWidth="1"/>
    <col min="18" max="20" width="17.625" style="6" customWidth="1"/>
    <col min="21" max="21" width="30.00390625" style="6" bestFit="1" customWidth="1"/>
    <col min="22" max="16384" width="9.125" style="6" customWidth="1"/>
  </cols>
  <sheetData>
    <row r="4" spans="1:20" ht="20.25" customHeight="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"/>
      <c r="T4" s="5"/>
    </row>
    <row r="5" ht="15" thickBot="1"/>
    <row r="6" spans="1:21" ht="36.75" customHeight="1" thickBot="1">
      <c r="A6" s="7" t="s">
        <v>2</v>
      </c>
      <c r="B6" s="8" t="s">
        <v>7</v>
      </c>
      <c r="C6" s="8" t="s">
        <v>6</v>
      </c>
      <c r="D6" s="9" t="s">
        <v>8</v>
      </c>
      <c r="E6" s="10"/>
      <c r="F6" s="9" t="s">
        <v>9</v>
      </c>
      <c r="G6" s="10"/>
      <c r="H6" s="9" t="s">
        <v>10</v>
      </c>
      <c r="I6" s="10"/>
      <c r="J6" s="9" t="s">
        <v>11</v>
      </c>
      <c r="K6" s="10"/>
      <c r="L6" s="9" t="s">
        <v>12</v>
      </c>
      <c r="M6" s="10"/>
      <c r="N6" s="9" t="s">
        <v>13</v>
      </c>
      <c r="O6" s="10"/>
      <c r="P6" s="9" t="s">
        <v>14</v>
      </c>
      <c r="Q6" s="10"/>
      <c r="R6" s="11" t="s">
        <v>15</v>
      </c>
      <c r="S6" s="9" t="s">
        <v>17</v>
      </c>
      <c r="T6" s="10"/>
      <c r="U6" s="11" t="s">
        <v>16</v>
      </c>
    </row>
    <row r="7" spans="1:21" ht="27" customHeight="1" thickBot="1">
      <c r="A7" s="12"/>
      <c r="B7" s="13"/>
      <c r="C7" s="13"/>
      <c r="D7" s="14">
        <v>2021</v>
      </c>
      <c r="E7" s="14">
        <v>2022</v>
      </c>
      <c r="F7" s="14">
        <v>2021</v>
      </c>
      <c r="G7" s="14">
        <v>2022</v>
      </c>
      <c r="H7" s="14">
        <v>2021</v>
      </c>
      <c r="I7" s="14">
        <v>2022</v>
      </c>
      <c r="J7" s="14">
        <v>2021</v>
      </c>
      <c r="K7" s="14">
        <v>2022</v>
      </c>
      <c r="L7" s="14">
        <v>2021</v>
      </c>
      <c r="M7" s="14">
        <v>2022</v>
      </c>
      <c r="N7" s="14">
        <v>2021</v>
      </c>
      <c r="O7" s="14">
        <v>2022</v>
      </c>
      <c r="P7" s="14">
        <v>2021</v>
      </c>
      <c r="Q7" s="14">
        <v>2022</v>
      </c>
      <c r="R7" s="15"/>
      <c r="S7" s="14">
        <v>2021</v>
      </c>
      <c r="T7" s="14">
        <v>2022</v>
      </c>
      <c r="U7" s="15"/>
    </row>
    <row r="8" spans="1:21" ht="21" customHeight="1">
      <c r="A8" s="16" t="s">
        <v>21</v>
      </c>
      <c r="B8" s="2">
        <f>B9+B10</f>
        <v>3668067735.42</v>
      </c>
      <c r="C8" s="2">
        <f aca="true" t="shared" si="0" ref="C8:U8">C9+C10</f>
        <v>3180644000</v>
      </c>
      <c r="D8" s="2">
        <f t="shared" si="0"/>
        <v>39022287.49</v>
      </c>
      <c r="E8" s="2">
        <f t="shared" si="0"/>
        <v>154126927.82</v>
      </c>
      <c r="F8" s="2">
        <f t="shared" si="0"/>
        <v>247306995.71</v>
      </c>
      <c r="G8" s="2">
        <f t="shared" si="0"/>
        <v>427455975.85</v>
      </c>
      <c r="H8" s="2">
        <f t="shared" si="0"/>
        <v>309049379.43</v>
      </c>
      <c r="I8" s="2">
        <f t="shared" si="0"/>
        <v>471365290.37</v>
      </c>
      <c r="J8" s="2">
        <f t="shared" si="0"/>
        <v>305496082.47</v>
      </c>
      <c r="K8" s="2">
        <f t="shared" si="0"/>
        <v>568613087.39</v>
      </c>
      <c r="L8" s="2">
        <f t="shared" si="0"/>
        <v>226585246.01</v>
      </c>
      <c r="M8" s="2">
        <f t="shared" si="0"/>
        <v>486839370.58</v>
      </c>
      <c r="N8" s="2">
        <f t="shared" si="0"/>
        <v>309437572.56</v>
      </c>
      <c r="O8" s="2">
        <f t="shared" si="0"/>
        <v>618222384.35</v>
      </c>
      <c r="P8" s="2">
        <f t="shared" si="0"/>
        <v>1436897563.67</v>
      </c>
      <c r="Q8" s="2">
        <f t="shared" si="0"/>
        <v>2726623036.36</v>
      </c>
      <c r="R8" s="30">
        <f>(Q8-P8)/P8*100</f>
        <v>89.75764906970085</v>
      </c>
      <c r="S8" s="30">
        <f>P8/B8*100</f>
        <v>39.173146934961736</v>
      </c>
      <c r="T8" s="30">
        <f>Q8/C8*100</f>
        <v>85.72550201657275</v>
      </c>
      <c r="U8" s="2">
        <f t="shared" si="0"/>
        <v>6361431000</v>
      </c>
    </row>
    <row r="9" spans="1:21" ht="21" customHeight="1">
      <c r="A9" s="17" t="s">
        <v>20</v>
      </c>
      <c r="B9" s="1">
        <v>473485630.75</v>
      </c>
      <c r="C9" s="18">
        <v>642197000</v>
      </c>
      <c r="D9" s="18">
        <v>194400</v>
      </c>
      <c r="E9" s="18">
        <v>29599020.52</v>
      </c>
      <c r="F9" s="18">
        <v>31628967.09</v>
      </c>
      <c r="G9" s="18">
        <v>56433054.94</v>
      </c>
      <c r="H9" s="18">
        <v>37842750.17</v>
      </c>
      <c r="I9" s="18">
        <v>78782826.14</v>
      </c>
      <c r="J9" s="18">
        <v>41228779.28</v>
      </c>
      <c r="K9" s="18">
        <v>105419866.66</v>
      </c>
      <c r="L9" s="18">
        <v>24002463.66</v>
      </c>
      <c r="M9" s="18">
        <v>72770675.57</v>
      </c>
      <c r="N9" s="18">
        <v>43406513.78</v>
      </c>
      <c r="O9" s="18">
        <v>93517673.21</v>
      </c>
      <c r="P9" s="18">
        <f>D9+F9+H9+J9+L9+N9</f>
        <v>178303873.98000002</v>
      </c>
      <c r="Q9" s="18">
        <f>E9+G9+I9+K9+M9+O9</f>
        <v>436523117.03999996</v>
      </c>
      <c r="R9" s="35">
        <f>(Q9-P9)/P9*100</f>
        <v>144.81976038779948</v>
      </c>
      <c r="S9" s="31">
        <f aca="true" t="shared" si="1" ref="S9:S15">P9/B9*100</f>
        <v>37.65771596860652</v>
      </c>
      <c r="T9" s="31">
        <f aca="true" t="shared" si="2" ref="T9:T15">Q9/C9*100</f>
        <v>67.97339711023253</v>
      </c>
      <c r="U9" s="18">
        <v>1144411000</v>
      </c>
    </row>
    <row r="10" spans="1:21" ht="21" customHeight="1">
      <c r="A10" s="17" t="s">
        <v>22</v>
      </c>
      <c r="B10" s="1">
        <v>3194582104.67</v>
      </c>
      <c r="C10" s="18">
        <v>2538447000</v>
      </c>
      <c r="D10" s="18">
        <v>38827887.49</v>
      </c>
      <c r="E10" s="18">
        <v>124527907.3</v>
      </c>
      <c r="F10" s="18">
        <v>215678028.62</v>
      </c>
      <c r="G10" s="18">
        <v>371022920.91</v>
      </c>
      <c r="H10" s="18">
        <v>271206629.26</v>
      </c>
      <c r="I10" s="18">
        <v>392582464.23</v>
      </c>
      <c r="J10" s="18">
        <v>264267303.19</v>
      </c>
      <c r="K10" s="18">
        <v>463193220.73</v>
      </c>
      <c r="L10" s="18">
        <v>202582782.35</v>
      </c>
      <c r="M10" s="18">
        <v>414068695.01</v>
      </c>
      <c r="N10" s="18">
        <v>266031058.78</v>
      </c>
      <c r="O10" s="18">
        <v>524704711.14</v>
      </c>
      <c r="P10" s="18">
        <f>D10+F10+H10+J10+L10+N10</f>
        <v>1258593689.69</v>
      </c>
      <c r="Q10" s="18">
        <f>E10+G10+I10+K10+M10+O10</f>
        <v>2290099919.32</v>
      </c>
      <c r="R10" s="35">
        <f>(Q10-P10)/P10*100</f>
        <v>81.95704762226059</v>
      </c>
      <c r="S10" s="31">
        <f t="shared" si="1"/>
        <v>39.39775684118823</v>
      </c>
      <c r="T10" s="31">
        <f t="shared" si="2"/>
        <v>90.2165741226821</v>
      </c>
      <c r="U10" s="18">
        <v>5217020000</v>
      </c>
    </row>
    <row r="11" spans="1:21" ht="21" customHeight="1">
      <c r="A11" s="16" t="s">
        <v>3</v>
      </c>
      <c r="B11" s="2">
        <f>B12</f>
        <v>4086040.62</v>
      </c>
      <c r="C11" s="19">
        <v>4408000</v>
      </c>
      <c r="D11" s="19">
        <f>D12</f>
        <v>0</v>
      </c>
      <c r="E11" s="19">
        <f aca="true" t="shared" si="3" ref="E11:U11">E12</f>
        <v>5948.99</v>
      </c>
      <c r="F11" s="19">
        <f t="shared" si="3"/>
        <v>13781.88</v>
      </c>
      <c r="G11" s="19">
        <f t="shared" si="3"/>
        <v>22167.54</v>
      </c>
      <c r="H11" s="19">
        <f t="shared" si="3"/>
        <v>91627</v>
      </c>
      <c r="I11" s="19">
        <f t="shared" si="3"/>
        <v>468619.08</v>
      </c>
      <c r="J11" s="19">
        <f t="shared" si="3"/>
        <v>129861.85</v>
      </c>
      <c r="K11" s="19">
        <f t="shared" si="3"/>
        <v>275148.28</v>
      </c>
      <c r="L11" s="19">
        <f t="shared" si="3"/>
        <v>297629.88</v>
      </c>
      <c r="M11" s="19">
        <f t="shared" si="3"/>
        <v>420839.06</v>
      </c>
      <c r="N11" s="19">
        <f t="shared" si="3"/>
        <v>196500.53</v>
      </c>
      <c r="O11" s="19">
        <f t="shared" si="3"/>
        <v>560788.89</v>
      </c>
      <c r="P11" s="19">
        <f t="shared" si="3"/>
        <v>729401.14</v>
      </c>
      <c r="Q11" s="19">
        <f t="shared" si="3"/>
        <v>1753511.8399999999</v>
      </c>
      <c r="R11" s="36">
        <f t="shared" si="3"/>
        <v>140.40431853451722</v>
      </c>
      <c r="S11" s="30">
        <f t="shared" si="1"/>
        <v>17.85104965500808</v>
      </c>
      <c r="T11" s="30">
        <f t="shared" si="2"/>
        <v>39.78021415607985</v>
      </c>
      <c r="U11" s="19">
        <f t="shared" si="3"/>
        <v>7166000</v>
      </c>
    </row>
    <row r="12" spans="1:21" ht="30">
      <c r="A12" s="17" t="s">
        <v>23</v>
      </c>
      <c r="B12" s="40">
        <v>4086040.62</v>
      </c>
      <c r="C12" s="41">
        <v>4408000</v>
      </c>
      <c r="D12" s="41">
        <v>0</v>
      </c>
      <c r="E12" s="41">
        <v>5948.99</v>
      </c>
      <c r="F12" s="41">
        <v>13781.88</v>
      </c>
      <c r="G12" s="41">
        <v>22167.54</v>
      </c>
      <c r="H12" s="41">
        <v>91627</v>
      </c>
      <c r="I12" s="41">
        <v>468619.08</v>
      </c>
      <c r="J12" s="41">
        <v>129861.85</v>
      </c>
      <c r="K12" s="41">
        <v>275148.28</v>
      </c>
      <c r="L12" s="41">
        <v>297629.88</v>
      </c>
      <c r="M12" s="41">
        <v>420839.06</v>
      </c>
      <c r="N12" s="41">
        <v>196500.53</v>
      </c>
      <c r="O12" s="41">
        <v>560788.89</v>
      </c>
      <c r="P12" s="42">
        <f>D12+F12+H12+J12+L12+N12</f>
        <v>729401.14</v>
      </c>
      <c r="Q12" s="42">
        <f>E12+G12+I12+K12+M12+O12</f>
        <v>1753511.8399999999</v>
      </c>
      <c r="R12" s="35">
        <f>(Q12-P12)/P12*100</f>
        <v>140.40431853451722</v>
      </c>
      <c r="S12" s="31">
        <f t="shared" si="1"/>
        <v>17.85104965500808</v>
      </c>
      <c r="T12" s="31">
        <f t="shared" si="2"/>
        <v>39.78021415607985</v>
      </c>
      <c r="U12" s="43">
        <v>7166000</v>
      </c>
    </row>
    <row r="13" spans="1:21" ht="15">
      <c r="A13" s="20" t="s">
        <v>0</v>
      </c>
      <c r="B13" s="21">
        <f>B8+B11</f>
        <v>3672153776.04</v>
      </c>
      <c r="C13" s="22">
        <f>C8+C11</f>
        <v>3185052000</v>
      </c>
      <c r="D13" s="22">
        <f aca="true" t="shared" si="4" ref="D13:U13">D8+D11</f>
        <v>39022287.49</v>
      </c>
      <c r="E13" s="22">
        <f t="shared" si="4"/>
        <v>154132876.81</v>
      </c>
      <c r="F13" s="22">
        <f t="shared" si="4"/>
        <v>247320777.59</v>
      </c>
      <c r="G13" s="22">
        <f t="shared" si="4"/>
        <v>427478143.39000005</v>
      </c>
      <c r="H13" s="22">
        <f t="shared" si="4"/>
        <v>309141006.43</v>
      </c>
      <c r="I13" s="22">
        <f t="shared" si="4"/>
        <v>471833909.45</v>
      </c>
      <c r="J13" s="22">
        <f t="shared" si="4"/>
        <v>305625944.32000005</v>
      </c>
      <c r="K13" s="22">
        <f t="shared" si="4"/>
        <v>568888235.67</v>
      </c>
      <c r="L13" s="22">
        <f t="shared" si="4"/>
        <v>226882875.89</v>
      </c>
      <c r="M13" s="22">
        <f t="shared" si="4"/>
        <v>487260209.64</v>
      </c>
      <c r="N13" s="22">
        <f t="shared" si="4"/>
        <v>309634073.09</v>
      </c>
      <c r="O13" s="22">
        <f t="shared" si="4"/>
        <v>618783173.24</v>
      </c>
      <c r="P13" s="22">
        <f t="shared" si="4"/>
        <v>1437626964.8100002</v>
      </c>
      <c r="Q13" s="22">
        <f t="shared" si="4"/>
        <v>2728376548.2000003</v>
      </c>
      <c r="R13" s="37">
        <f>(Q13-P13)/P13*100</f>
        <v>89.78334540077219</v>
      </c>
      <c r="S13" s="32">
        <f t="shared" si="1"/>
        <v>39.1494216334349</v>
      </c>
      <c r="T13" s="32">
        <f t="shared" si="2"/>
        <v>85.66191535334433</v>
      </c>
      <c r="U13" s="22">
        <f t="shared" si="4"/>
        <v>6368597000</v>
      </c>
    </row>
    <row r="14" spans="1:21" ht="15" thickBot="1">
      <c r="A14" s="23" t="s">
        <v>4</v>
      </c>
      <c r="B14" s="24"/>
      <c r="C14" s="25">
        <v>0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39"/>
      <c r="S14" s="33" t="s">
        <v>24</v>
      </c>
      <c r="T14" s="33" t="s">
        <v>24</v>
      </c>
      <c r="U14" s="25"/>
    </row>
    <row r="15" spans="1:21" ht="15" thickBot="1">
      <c r="A15" s="26" t="s">
        <v>1</v>
      </c>
      <c r="B15" s="3">
        <f>B13</f>
        <v>3672153776.04</v>
      </c>
      <c r="C15" s="27">
        <f>C13</f>
        <v>3185052000</v>
      </c>
      <c r="D15" s="27">
        <f aca="true" t="shared" si="5" ref="D15:U15">D13</f>
        <v>39022287.49</v>
      </c>
      <c r="E15" s="27">
        <f t="shared" si="5"/>
        <v>154132876.81</v>
      </c>
      <c r="F15" s="27">
        <f t="shared" si="5"/>
        <v>247320777.59</v>
      </c>
      <c r="G15" s="27">
        <f t="shared" si="5"/>
        <v>427478143.39000005</v>
      </c>
      <c r="H15" s="27">
        <f t="shared" si="5"/>
        <v>309141006.43</v>
      </c>
      <c r="I15" s="27">
        <f t="shared" si="5"/>
        <v>471833909.45</v>
      </c>
      <c r="J15" s="27">
        <f t="shared" si="5"/>
        <v>305625944.32000005</v>
      </c>
      <c r="K15" s="27">
        <f t="shared" si="5"/>
        <v>568888235.67</v>
      </c>
      <c r="L15" s="27">
        <f t="shared" si="5"/>
        <v>226882875.89</v>
      </c>
      <c r="M15" s="27">
        <f t="shared" si="5"/>
        <v>487260209.64</v>
      </c>
      <c r="N15" s="27">
        <f t="shared" si="5"/>
        <v>309634073.09</v>
      </c>
      <c r="O15" s="27">
        <f t="shared" si="5"/>
        <v>618783173.24</v>
      </c>
      <c r="P15" s="27">
        <f t="shared" si="5"/>
        <v>1437626964.8100002</v>
      </c>
      <c r="Q15" s="27">
        <f t="shared" si="5"/>
        <v>2728376548.2000003</v>
      </c>
      <c r="R15" s="38">
        <f>(Q15-P15)/P15*100</f>
        <v>89.78334540077219</v>
      </c>
      <c r="S15" s="34">
        <f t="shared" si="1"/>
        <v>39.1494216334349</v>
      </c>
      <c r="T15" s="34">
        <f t="shared" si="2"/>
        <v>85.66191535334433</v>
      </c>
      <c r="U15" s="27">
        <f t="shared" si="5"/>
        <v>6368597000</v>
      </c>
    </row>
    <row r="16" spans="1:10" ht="24.75" customHeight="1">
      <c r="A16" s="28" t="s">
        <v>18</v>
      </c>
      <c r="B16" s="28"/>
      <c r="C16" s="28"/>
      <c r="D16" s="28"/>
      <c r="E16" s="28"/>
      <c r="F16" s="28"/>
      <c r="G16" s="28"/>
      <c r="H16" s="28"/>
      <c r="I16" s="28"/>
      <c r="J16" s="28"/>
    </row>
    <row r="17" spans="1:11" ht="24.75" customHeight="1">
      <c r="A17" s="29" t="s">
        <v>19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</row>
  </sheetData>
  <sheetProtection/>
  <mergeCells count="14">
    <mergeCell ref="L6:M6"/>
    <mergeCell ref="N6:O6"/>
    <mergeCell ref="P6:Q6"/>
    <mergeCell ref="S6:T6"/>
    <mergeCell ref="A4:R4"/>
    <mergeCell ref="A6:A7"/>
    <mergeCell ref="U6:U7"/>
    <mergeCell ref="C6:C7"/>
    <mergeCell ref="R6:R7"/>
    <mergeCell ref="B6:B7"/>
    <mergeCell ref="D6:E6"/>
    <mergeCell ref="F6:G6"/>
    <mergeCell ref="H6:I6"/>
    <mergeCell ref="J6:K6"/>
  </mergeCells>
  <printOptions horizontalCentered="1" verticalCentered="1"/>
  <pageMargins left="0.5905511811023623" right="0.4330708661417323" top="0.2755905511811024" bottom="0.3937007874015748" header="0.15748031496062992" footer="0.1968503937007874"/>
  <pageSetup fitToHeight="1" fitToWidth="1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BUMKO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Rezzan KAYNAK</dc:creator>
  <cp:keywords/>
  <dc:description/>
  <cp:lastModifiedBy>ISYURTLARI-12</cp:lastModifiedBy>
  <cp:lastPrinted>2022-06-07T13:11:43Z</cp:lastPrinted>
  <dcterms:created xsi:type="dcterms:W3CDTF">2006-02-08T13:34:16Z</dcterms:created>
  <dcterms:modified xsi:type="dcterms:W3CDTF">2022-08-28T02:18:04Z</dcterms:modified>
  <cp:category/>
  <cp:version/>
  <cp:contentType/>
  <cp:contentStatus/>
</cp:coreProperties>
</file>